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264382\AppData\Local\Microsoft\Windows\INetCache\Content.Outlook\O4Z7IUYH\"/>
    </mc:Choice>
  </mc:AlternateContent>
  <xr:revisionPtr revIDLastSave="0" documentId="13_ncr:1_{8CE63EF3-952D-466A-916D-BC10E8D3F0DF}" xr6:coauthVersionLast="47" xr6:coauthVersionMax="47" xr10:uidLastSave="{00000000-0000-0000-0000-000000000000}"/>
  <bookViews>
    <workbookView xWindow="-108" yWindow="-108" windowWidth="23256" windowHeight="12456" tabRatio="730" xr2:uid="{00000000-000D-0000-FFFF-FFFF00000000}"/>
  </bookViews>
  <sheets>
    <sheet name="Riepilogo generale" sheetId="1" r:id="rId1"/>
    <sheet name="Dettaglio si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2" l="1"/>
  <c r="C61" i="2"/>
  <c r="E53" i="2"/>
  <c r="E58" i="2"/>
  <c r="E48" i="2"/>
  <c r="E43" i="2"/>
  <c r="E31" i="2"/>
  <c r="E20" i="2"/>
  <c r="E10" i="2"/>
</calcChain>
</file>

<file path=xl/sharedStrings.xml><?xml version="1.0" encoding="utf-8"?>
<sst xmlns="http://schemas.openxmlformats.org/spreadsheetml/2006/main" count="80" uniqueCount="74">
  <si>
    <t>SITO</t>
  </si>
  <si>
    <t>DESTINATARIO</t>
  </si>
  <si>
    <t>VALORE ECONOMICO (€)</t>
  </si>
  <si>
    <t>Caorso</t>
  </si>
  <si>
    <t>Totale Caorso</t>
  </si>
  <si>
    <t>Totale Garigliano</t>
  </si>
  <si>
    <t>Casaccia</t>
  </si>
  <si>
    <t>Saluggia</t>
  </si>
  <si>
    <t>Trino</t>
  </si>
  <si>
    <t>Totale Trino</t>
  </si>
  <si>
    <t>Latina</t>
  </si>
  <si>
    <t>Totale Latina</t>
  </si>
  <si>
    <t>Bosco Marengo</t>
  </si>
  <si>
    <t>Totale Bosco Marengo</t>
  </si>
  <si>
    <t>Totale Saluggia</t>
  </si>
  <si>
    <t>Controvalore totale erogazione liberali</t>
  </si>
  <si>
    <t xml:space="preserve">TIPOLOGIA </t>
  </si>
  <si>
    <r>
      <t>QUANTIT</t>
    </r>
    <r>
      <rPr>
        <b/>
        <sz val="11"/>
        <color rgb="FF000000"/>
        <rFont val="Calibri"/>
        <family val="2"/>
      </rPr>
      <t>À</t>
    </r>
  </si>
  <si>
    <t xml:space="preserve">RICOGNIZIONE DONAZIONI PER EMERGENZA ALLUVIONE EMILIA-ROMAGNA </t>
  </si>
  <si>
    <t>T-shirt</t>
  </si>
  <si>
    <t xml:space="preserve">Candeggina </t>
  </si>
  <si>
    <t>DATA DI CONSEGNA</t>
  </si>
  <si>
    <t>Totale Casaccia</t>
  </si>
  <si>
    <t>Garigliano</t>
  </si>
  <si>
    <r>
      <t>LIBERALIT</t>
    </r>
    <r>
      <rPr>
        <b/>
        <sz val="11"/>
        <color theme="1"/>
        <rFont val="Calibri"/>
        <family val="2"/>
      </rPr>
      <t>À</t>
    </r>
    <r>
      <rPr>
        <b/>
        <sz val="11"/>
        <color theme="1"/>
        <rFont val="Calibri"/>
        <family val="2"/>
        <scheme val="minor"/>
      </rPr>
      <t xml:space="preserve"> IN NATURA PER EMERGENZA ALLUVIONE EMILIA-ROMAGNA</t>
    </r>
  </si>
  <si>
    <t>Totale articoli</t>
  </si>
  <si>
    <t>Totale articoli inviati</t>
  </si>
  <si>
    <t>Totale valore economico</t>
  </si>
  <si>
    <t>Tuta in tyvek</t>
  </si>
  <si>
    <t>gruppo elettrogeno</t>
  </si>
  <si>
    <t>rotolo polietilene</t>
  </si>
  <si>
    <t>occhiali protettivi</t>
  </si>
  <si>
    <t>giubbetto cat.te</t>
  </si>
  <si>
    <t>pantalone cat.te</t>
  </si>
  <si>
    <t>polo inv</t>
  </si>
  <si>
    <t>camicia verde</t>
  </si>
  <si>
    <t>felpa</t>
  </si>
  <si>
    <t>camicia azzurra</t>
  </si>
  <si>
    <t>giacchetto blu</t>
  </si>
  <si>
    <t>pantalone blu</t>
  </si>
  <si>
    <t>pantalone grigio</t>
  </si>
  <si>
    <t>camicia grigia</t>
  </si>
  <si>
    <t>scarpa antinf.</t>
  </si>
  <si>
    <t>tuta tyvek</t>
  </si>
  <si>
    <t>guanto da lavoro</t>
  </si>
  <si>
    <t>stivale in gomma</t>
  </si>
  <si>
    <t>Tuta politenata</t>
  </si>
  <si>
    <t>Elmetto  prot.</t>
  </si>
  <si>
    <t>Rotolo carta ass.</t>
  </si>
  <si>
    <t>Scarpa antinf.</t>
  </si>
  <si>
    <t>Guanto in nitrile</t>
  </si>
  <si>
    <t>Guanto in gomma</t>
  </si>
  <si>
    <t>elmetto protettivo</t>
  </si>
  <si>
    <t>stivale antiacido</t>
  </si>
  <si>
    <t>guanto antiacido</t>
  </si>
  <si>
    <t>guanto antitaglio</t>
  </si>
  <si>
    <t>mascherina ffp3</t>
  </si>
  <si>
    <t>guanto in cotone</t>
  </si>
  <si>
    <t>Stivale</t>
  </si>
  <si>
    <t>guanto</t>
  </si>
  <si>
    <t>mascherina ffp2</t>
  </si>
  <si>
    <t>mascherina chir.</t>
  </si>
  <si>
    <t>gel igienizzante</t>
  </si>
  <si>
    <t>Protezione Civile della bassa Valle Scrivia via Garibaldi,43 Castelnuovo Scrivia (AL)</t>
  </si>
  <si>
    <t>PROT.CIVILE DI CAORSO Viale Stazione, 39  29012 Caorso PC</t>
  </si>
  <si>
    <t>ASS.NE NAZ. VVFF IN CONGEDO via Fontana murata,11 A 00061 Anguillara Sabazia</t>
  </si>
  <si>
    <t xml:space="preserve">ASS."PASSO GENOVESE"    strada Sabotino,25  04100 Borgo Sabotino LT </t>
  </si>
  <si>
    <t>ASS."PASSO GENOVESE"    strada Sabotino,25  04100 Borgo Sabotino LT</t>
  </si>
  <si>
    <t xml:space="preserve">COORD.TO TERR.LE DEL VOLONTARIATO DI P.C. DI VERCELLI  via Borasio N°6, 13100, Vercelli </t>
  </si>
  <si>
    <t xml:space="preserve">COORD.TO TERR.LE DEL VOLONTARIATO DI P.C. DI VERCELLI via Borasio N°6, 13100, Vercelli </t>
  </si>
  <si>
    <t>VESTIARIO</t>
  </si>
  <si>
    <t>ATTREZZATURE</t>
  </si>
  <si>
    <t>DPI</t>
  </si>
  <si>
    <t>MATERIALE DI CONSUMO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</si>
</sst>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410]_-;\-* #,##0.00\ [$€-410]_-;_-* &quot;-&quot;??\ [$€-410]_-;_-@_-"/>
    <numFmt numFmtId="166" formatCode="_-* #,##0\ _€_-;\-* #,##0\ _€_-;_-* &quot;-&quot;??\ _€_-;_-@_-"/>
    <numFmt numFmtId="167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/>
    <xf numFmtId="0" fontId="2" fillId="0" borderId="0" xfId="0" applyFont="1"/>
    <xf numFmtId="3" fontId="2" fillId="0" borderId="0" xfId="0" applyNumberFormat="1" applyFont="1"/>
    <xf numFmtId="8" fontId="2" fillId="0" borderId="0" xfId="0" applyNumberFormat="1" applyFont="1"/>
    <xf numFmtId="44" fontId="2" fillId="0" borderId="0" xfId="4" applyFont="1"/>
    <xf numFmtId="0" fontId="7" fillId="0" borderId="3" xfId="0" applyFont="1" applyBorder="1"/>
    <xf numFmtId="0" fontId="0" fillId="2" borderId="3" xfId="0" applyFill="1" applyBorder="1"/>
    <xf numFmtId="0" fontId="0" fillId="3" borderId="14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right" vertical="center"/>
    </xf>
    <xf numFmtId="0" fontId="0" fillId="3" borderId="6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/>
    </xf>
    <xf numFmtId="0" fontId="0" fillId="3" borderId="6" xfId="0" applyFill="1" applyBorder="1" applyAlignment="1">
      <alignment horizontal="left" vertical="center"/>
    </xf>
    <xf numFmtId="0" fontId="0" fillId="3" borderId="6" xfId="0" applyFill="1" applyBorder="1"/>
    <xf numFmtId="0" fontId="0" fillId="3" borderId="3" xfId="0" applyFill="1" applyBorder="1"/>
    <xf numFmtId="0" fontId="9" fillId="3" borderId="6" xfId="0" applyFont="1" applyFill="1" applyBorder="1"/>
    <xf numFmtId="0" fontId="10" fillId="3" borderId="3" xfId="0" applyFont="1" applyFill="1" applyBorder="1" applyAlignment="1">
      <alignment horizontal="center" vertical="center"/>
    </xf>
    <xf numFmtId="0" fontId="9" fillId="3" borderId="3" xfId="0" applyFont="1" applyFill="1" applyBorder="1"/>
    <xf numFmtId="165" fontId="0" fillId="0" borderId="0" xfId="0" applyNumberFormat="1"/>
    <xf numFmtId="0" fontId="0" fillId="3" borderId="3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/>
    <xf numFmtId="0" fontId="4" fillId="2" borderId="13" xfId="0" applyFont="1" applyFill="1" applyBorder="1" applyAlignment="1">
      <alignment horizontal="center" vertical="center" wrapText="1"/>
    </xf>
    <xf numFmtId="166" fontId="2" fillId="2" borderId="3" xfId="1" applyNumberFormat="1" applyFont="1" applyFill="1" applyBorder="1"/>
    <xf numFmtId="0" fontId="0" fillId="2" borderId="7" xfId="0" applyFill="1" applyBorder="1"/>
    <xf numFmtId="0" fontId="2" fillId="2" borderId="3" xfId="0" applyFont="1" applyFill="1" applyBorder="1"/>
    <xf numFmtId="0" fontId="2" fillId="2" borderId="5" xfId="0" applyFont="1" applyFill="1" applyBorder="1" applyAlignment="1">
      <alignment horizontal="center" vertical="center"/>
    </xf>
    <xf numFmtId="165" fontId="2" fillId="2" borderId="5" xfId="0" applyNumberFormat="1" applyFont="1" applyFill="1" applyBorder="1"/>
    <xf numFmtId="0" fontId="0" fillId="2" borderId="1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/>
    <xf numFmtId="167" fontId="0" fillId="0" borderId="0" xfId="0" applyNumberFormat="1"/>
    <xf numFmtId="0" fontId="7" fillId="0" borderId="3" xfId="0" applyFont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center"/>
    </xf>
    <xf numFmtId="0" fontId="0" fillId="4" borderId="3" xfId="0" applyFill="1" applyBorder="1"/>
    <xf numFmtId="167" fontId="0" fillId="4" borderId="3" xfId="0" applyNumberFormat="1" applyFont="1" applyFill="1" applyBorder="1"/>
    <xf numFmtId="0" fontId="0" fillId="4" borderId="4" xfId="0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/>
    </xf>
    <xf numFmtId="0" fontId="7" fillId="6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left"/>
    </xf>
    <xf numFmtId="0" fontId="2" fillId="7" borderId="3" xfId="0" applyFont="1" applyFill="1" applyBorder="1" applyAlignment="1">
      <alignment horizontal="center" vertical="center"/>
    </xf>
    <xf numFmtId="0" fontId="0" fillId="7" borderId="4" xfId="0" applyFill="1" applyBorder="1"/>
    <xf numFmtId="0" fontId="0" fillId="4" borderId="6" xfId="0" applyFill="1" applyBorder="1" applyAlignment="1">
      <alignment horizontal="left" vertical="center"/>
    </xf>
    <xf numFmtId="2" fontId="0" fillId="0" borderId="0" xfId="0" applyNumberFormat="1"/>
    <xf numFmtId="0" fontId="0" fillId="7" borderId="3" xfId="0" applyFill="1" applyBorder="1"/>
    <xf numFmtId="0" fontId="0" fillId="7" borderId="6" xfId="0" applyFill="1" applyBorder="1"/>
    <xf numFmtId="0" fontId="0" fillId="7" borderId="6" xfId="0" applyFill="1" applyBorder="1" applyAlignment="1">
      <alignment horizontal="left" vertical="center"/>
    </xf>
    <xf numFmtId="0" fontId="0" fillId="7" borderId="4" xfId="0" applyFill="1" applyBorder="1" applyAlignment="1">
      <alignment horizontal="right" vertical="center"/>
    </xf>
    <xf numFmtId="165" fontId="11" fillId="0" borderId="3" xfId="0" applyNumberFormat="1" applyFont="1" applyBorder="1" applyAlignment="1">
      <alignment horizontal="center" vertical="center" wrapText="1"/>
    </xf>
    <xf numFmtId="15" fontId="0" fillId="5" borderId="5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right" vertical="center" wrapText="1"/>
    </xf>
    <xf numFmtId="2" fontId="0" fillId="3" borderId="13" xfId="0" applyNumberFormat="1" applyFill="1" applyBorder="1" applyAlignment="1">
      <alignment horizontal="right" vertical="center" wrapText="1"/>
    </xf>
    <xf numFmtId="2" fontId="0" fillId="3" borderId="7" xfId="0" applyNumberForma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5" fontId="0" fillId="5" borderId="13" xfId="0" applyNumberFormat="1" applyFill="1" applyBorder="1" applyAlignment="1">
      <alignment horizontal="center" vertical="center" wrapText="1"/>
    </xf>
    <xf numFmtId="15" fontId="0" fillId="5" borderId="3" xfId="0" applyNumberForma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</cellXfs>
  <cellStyles count="5">
    <cellStyle name="Migliaia" xfId="1" builtinId="3"/>
    <cellStyle name="Migliaia 2" xfId="2" xr:uid="{00000000-0005-0000-0000-000001000000}"/>
    <cellStyle name="Normale" xfId="0" builtinId="0"/>
    <cellStyle name="Valuta" xfId="4" builtinId="4"/>
    <cellStyle name="Valuta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152400</xdr:rowOff>
    </xdr:from>
    <xdr:to>
      <xdr:col>2</xdr:col>
      <xdr:colOff>9526</xdr:colOff>
      <xdr:row>2</xdr:row>
      <xdr:rowOff>44772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152400"/>
          <a:ext cx="1181100" cy="8353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1</xdr:row>
      <xdr:rowOff>635957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5B334DA-7136-48D8-87B1-111E34C07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1100" cy="822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Q7"/>
  <sheetViews>
    <sheetView tabSelected="1" workbookViewId="0">
      <selection activeCell="D6" sqref="D6"/>
    </sheetView>
  </sheetViews>
  <sheetFormatPr defaultRowHeight="14.4" x14ac:dyDescent="0.3"/>
  <cols>
    <col min="3" max="3" width="39.6640625" customWidth="1"/>
    <col min="4" max="4" width="16.33203125" customWidth="1"/>
    <col min="5" max="5" width="22.33203125" bestFit="1" customWidth="1"/>
    <col min="10" max="11" width="8.6640625" customWidth="1"/>
    <col min="12" max="12" width="22.33203125" customWidth="1"/>
    <col min="13" max="13" width="22.44140625" customWidth="1"/>
    <col min="14" max="14" width="22.33203125" customWidth="1"/>
  </cols>
  <sheetData>
    <row r="2" spans="3:17" ht="59.25" customHeight="1" x14ac:dyDescent="0.3">
      <c r="C2" s="2" t="s">
        <v>24</v>
      </c>
    </row>
    <row r="3" spans="3:17" x14ac:dyDescent="0.3">
      <c r="C3" s="2"/>
      <c r="D3" s="2"/>
      <c r="E3" s="2"/>
      <c r="F3" s="1"/>
      <c r="G3" s="1"/>
      <c r="H3" s="1"/>
      <c r="I3" s="1"/>
      <c r="J3" s="1"/>
    </row>
    <row r="4" spans="3:17" ht="15" customHeight="1" x14ac:dyDescent="0.3">
      <c r="C4" s="2" t="s">
        <v>25</v>
      </c>
      <c r="D4" s="3">
        <v>11882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x14ac:dyDescent="0.3">
      <c r="C5" s="2" t="s">
        <v>15</v>
      </c>
      <c r="D5" s="4">
        <v>64789.120000000003</v>
      </c>
      <c r="E5" s="1"/>
      <c r="K5" s="1"/>
      <c r="L5" s="1"/>
      <c r="M5" s="1"/>
      <c r="N5" s="1"/>
      <c r="O5" s="1"/>
      <c r="P5" s="1"/>
      <c r="Q5" s="1"/>
    </row>
    <row r="6" spans="3:17" x14ac:dyDescent="0.3">
      <c r="K6" s="1"/>
      <c r="L6" s="2"/>
      <c r="M6" s="4"/>
      <c r="N6" s="1"/>
      <c r="O6" s="1"/>
      <c r="P6" s="1"/>
      <c r="Q6" s="1"/>
    </row>
    <row r="7" spans="3:17" x14ac:dyDescent="0.3">
      <c r="K7" s="1"/>
      <c r="L7" s="1"/>
      <c r="M7" s="1"/>
      <c r="N7" s="1"/>
      <c r="O7" s="1"/>
      <c r="P7" s="1"/>
      <c r="Q7" s="1"/>
    </row>
  </sheetData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67"/>
  <sheetViews>
    <sheetView topLeftCell="A34" zoomScale="92" zoomScaleNormal="92" workbookViewId="0">
      <selection activeCell="B61" sqref="B61"/>
    </sheetView>
  </sheetViews>
  <sheetFormatPr defaultRowHeight="14.4" x14ac:dyDescent="0.3"/>
  <cols>
    <col min="1" max="1" width="19.33203125" customWidth="1"/>
    <col min="2" max="2" width="41.6640625" customWidth="1"/>
    <col min="3" max="3" width="17.5546875" customWidth="1"/>
    <col min="4" max="4" width="19.109375" customWidth="1"/>
    <col min="5" max="5" width="23.5546875" customWidth="1"/>
    <col min="6" max="6" width="17.33203125" customWidth="1"/>
    <col min="9" max="9" width="11" bestFit="1" customWidth="1"/>
    <col min="10" max="10" width="12" bestFit="1" customWidth="1"/>
    <col min="13" max="13" width="12" bestFit="1" customWidth="1"/>
    <col min="14" max="14" width="15.6640625" customWidth="1"/>
    <col min="15" max="15" width="25.6640625" customWidth="1"/>
  </cols>
  <sheetData>
    <row r="2" spans="1:19" ht="51.6" customHeight="1" x14ac:dyDescent="0.3"/>
    <row r="3" spans="1:19" ht="18.600000000000001" thickBot="1" x14ac:dyDescent="0.4">
      <c r="A3" s="80" t="s">
        <v>18</v>
      </c>
      <c r="B3" s="80"/>
      <c r="C3" s="80"/>
      <c r="D3" s="80"/>
      <c r="E3" s="80"/>
      <c r="F3" s="80"/>
    </row>
    <row r="4" spans="1:19" x14ac:dyDescent="0.3">
      <c r="A4" s="81" t="s">
        <v>0</v>
      </c>
      <c r="B4" s="81" t="s">
        <v>1</v>
      </c>
      <c r="C4" s="81" t="s">
        <v>16</v>
      </c>
      <c r="D4" s="81" t="s">
        <v>17</v>
      </c>
      <c r="E4" s="81" t="s">
        <v>2</v>
      </c>
      <c r="F4" s="81" t="s">
        <v>21</v>
      </c>
    </row>
    <row r="5" spans="1:19" ht="15" thickBot="1" x14ac:dyDescent="0.35">
      <c r="A5" s="82"/>
      <c r="B5" s="82"/>
      <c r="C5" s="82"/>
      <c r="D5" s="82"/>
      <c r="E5" s="82"/>
      <c r="F5" s="82"/>
    </row>
    <row r="6" spans="1:19" s="1" customFormat="1" x14ac:dyDescent="0.3">
      <c r="A6" s="62" t="s">
        <v>12</v>
      </c>
      <c r="B6" s="87" t="s">
        <v>63</v>
      </c>
      <c r="C6" s="8" t="s">
        <v>28</v>
      </c>
      <c r="D6" s="9">
        <v>400</v>
      </c>
      <c r="E6" s="10">
        <v>1640</v>
      </c>
      <c r="F6" s="89">
        <v>45082</v>
      </c>
    </row>
    <row r="7" spans="1:19" s="1" customFormat="1" x14ac:dyDescent="0.3">
      <c r="A7" s="73"/>
      <c r="B7" s="73"/>
      <c r="C7" s="11" t="s">
        <v>44</v>
      </c>
      <c r="D7" s="12">
        <v>50</v>
      </c>
      <c r="E7" s="13">
        <v>91.5</v>
      </c>
      <c r="F7" s="58"/>
    </row>
    <row r="8" spans="1:19" s="1" customFormat="1" x14ac:dyDescent="0.3">
      <c r="A8" s="73"/>
      <c r="B8" s="73"/>
      <c r="C8" s="11" t="s">
        <v>45</v>
      </c>
      <c r="D8" s="12">
        <v>10</v>
      </c>
      <c r="E8" s="13">
        <v>542</v>
      </c>
      <c r="F8" s="58"/>
    </row>
    <row r="9" spans="1:19" s="1" customFormat="1" x14ac:dyDescent="0.3">
      <c r="A9" s="73"/>
      <c r="B9" s="73"/>
      <c r="C9" s="41" t="s">
        <v>29</v>
      </c>
      <c r="D9" s="42">
        <v>1</v>
      </c>
      <c r="E9" s="43">
        <v>10000</v>
      </c>
      <c r="F9" s="59"/>
    </row>
    <row r="10" spans="1:19" s="1" customFormat="1" x14ac:dyDescent="0.3">
      <c r="A10" s="7"/>
      <c r="B10" s="92" t="s">
        <v>13</v>
      </c>
      <c r="C10" s="93"/>
      <c r="D10" s="23"/>
      <c r="E10" s="24">
        <f>E9+E8+E7+E6</f>
        <v>12273.5</v>
      </c>
      <c r="F10" s="25"/>
    </row>
    <row r="11" spans="1:19" x14ac:dyDescent="0.3">
      <c r="A11" s="72" t="s">
        <v>3</v>
      </c>
      <c r="B11" s="88" t="s">
        <v>64</v>
      </c>
      <c r="C11" s="14" t="s">
        <v>46</v>
      </c>
      <c r="D11" s="12">
        <v>1700</v>
      </c>
      <c r="E11" s="13">
        <v>8160</v>
      </c>
      <c r="F11" s="90">
        <v>45085</v>
      </c>
      <c r="I11" s="51"/>
      <c r="L11" s="1"/>
      <c r="M11" s="1"/>
      <c r="N11" s="1"/>
      <c r="O11" s="1"/>
      <c r="P11" s="1"/>
      <c r="Q11" s="1"/>
      <c r="R11" s="1"/>
      <c r="S11" s="1"/>
    </row>
    <row r="12" spans="1:19" x14ac:dyDescent="0.3">
      <c r="A12" s="73"/>
      <c r="B12" s="58"/>
      <c r="C12" s="14" t="s">
        <v>47</v>
      </c>
      <c r="D12" s="12">
        <v>160</v>
      </c>
      <c r="E12" s="13">
        <v>784</v>
      </c>
      <c r="F12" s="73"/>
      <c r="L12" s="1"/>
      <c r="M12" s="1"/>
      <c r="N12" s="1"/>
      <c r="O12" s="1"/>
      <c r="P12" s="1"/>
      <c r="Q12" s="1"/>
      <c r="R12" s="1"/>
      <c r="S12" s="1"/>
    </row>
    <row r="13" spans="1:19" x14ac:dyDescent="0.3">
      <c r="A13" s="73"/>
      <c r="B13" s="58"/>
      <c r="C13" s="54" t="s">
        <v>48</v>
      </c>
      <c r="D13" s="48">
        <v>310</v>
      </c>
      <c r="E13" s="55">
        <v>900</v>
      </c>
      <c r="F13" s="73"/>
      <c r="L13" s="1"/>
      <c r="M13" s="1"/>
      <c r="N13" s="1"/>
      <c r="O13" s="1"/>
      <c r="P13" s="1"/>
      <c r="Q13" s="1"/>
      <c r="R13" s="1"/>
      <c r="S13" s="1"/>
    </row>
    <row r="14" spans="1:19" x14ac:dyDescent="0.3">
      <c r="A14" s="73"/>
      <c r="B14" s="58"/>
      <c r="C14" s="14" t="s">
        <v>49</v>
      </c>
      <c r="D14" s="12">
        <v>124</v>
      </c>
      <c r="E14" s="13">
        <v>7164.72</v>
      </c>
      <c r="F14" s="73"/>
      <c r="L14" s="1"/>
      <c r="M14" s="1"/>
      <c r="N14" s="1"/>
      <c r="O14" s="1"/>
      <c r="P14" s="1"/>
      <c r="Q14" s="1"/>
      <c r="R14" s="1"/>
      <c r="S14" s="1"/>
    </row>
    <row r="15" spans="1:19" x14ac:dyDescent="0.3">
      <c r="A15" s="73"/>
      <c r="B15" s="58"/>
      <c r="C15" s="14" t="s">
        <v>45</v>
      </c>
      <c r="D15" s="12">
        <v>45</v>
      </c>
      <c r="E15" s="13">
        <v>3150</v>
      </c>
      <c r="F15" s="73"/>
      <c r="L15" s="1"/>
      <c r="M15" s="1"/>
      <c r="N15" s="1"/>
      <c r="O15" s="1"/>
      <c r="P15" s="1"/>
      <c r="Q15" s="1"/>
      <c r="R15" s="1"/>
      <c r="S15" s="1"/>
    </row>
    <row r="16" spans="1:19" x14ac:dyDescent="0.3">
      <c r="A16" s="73"/>
      <c r="B16" s="58"/>
      <c r="C16" s="50" t="s">
        <v>19</v>
      </c>
      <c r="D16" s="36">
        <v>1720</v>
      </c>
      <c r="E16" s="39">
        <v>7774</v>
      </c>
      <c r="F16" s="73"/>
      <c r="H16" s="1"/>
      <c r="I16" s="1"/>
      <c r="J16" s="1"/>
      <c r="L16" s="1"/>
      <c r="M16" s="1"/>
      <c r="N16" s="1"/>
      <c r="O16" s="1"/>
      <c r="P16" s="1"/>
      <c r="Q16" s="1"/>
      <c r="R16" s="1"/>
      <c r="S16" s="1"/>
    </row>
    <row r="17" spans="1:19" s="1" customFormat="1" x14ac:dyDescent="0.3">
      <c r="A17" s="73"/>
      <c r="B17" s="58"/>
      <c r="C17" s="14" t="s">
        <v>50</v>
      </c>
      <c r="D17" s="12">
        <v>485</v>
      </c>
      <c r="E17" s="13">
        <v>1493.8</v>
      </c>
      <c r="F17" s="73"/>
    </row>
    <row r="18" spans="1:19" s="1" customFormat="1" x14ac:dyDescent="0.3">
      <c r="A18" s="73"/>
      <c r="B18" s="58"/>
      <c r="C18" s="14" t="s">
        <v>51</v>
      </c>
      <c r="D18" s="12">
        <v>1152</v>
      </c>
      <c r="E18" s="13">
        <v>706</v>
      </c>
      <c r="F18" s="73"/>
      <c r="I18" s="34"/>
    </row>
    <row r="19" spans="1:19" x14ac:dyDescent="0.3">
      <c r="A19" s="73"/>
      <c r="B19" s="59"/>
      <c r="C19" s="47" t="s">
        <v>20</v>
      </c>
      <c r="D19" s="48">
        <v>540</v>
      </c>
      <c r="E19" s="49">
        <v>504</v>
      </c>
      <c r="F19" s="73"/>
      <c r="L19" s="1"/>
      <c r="M19" s="1"/>
      <c r="N19" s="1"/>
      <c r="O19" s="1"/>
      <c r="P19" s="1"/>
      <c r="Q19" s="1"/>
      <c r="R19" s="1"/>
      <c r="S19" s="1"/>
    </row>
    <row r="20" spans="1:19" x14ac:dyDescent="0.3">
      <c r="A20" s="7"/>
      <c r="B20" s="91" t="s">
        <v>4</v>
      </c>
      <c r="C20" s="75"/>
      <c r="D20" s="26"/>
      <c r="E20" s="24">
        <f>SUM(E11:E19)</f>
        <v>30636.52</v>
      </c>
      <c r="F20" s="27"/>
      <c r="L20" s="1"/>
      <c r="M20" s="1"/>
      <c r="N20" s="1"/>
      <c r="O20" s="1"/>
      <c r="P20" s="1"/>
      <c r="Q20" s="1"/>
      <c r="R20" s="1"/>
      <c r="S20" s="1"/>
    </row>
    <row r="21" spans="1:19" x14ac:dyDescent="0.3">
      <c r="A21" s="72" t="s">
        <v>6</v>
      </c>
      <c r="B21" s="79" t="s">
        <v>65</v>
      </c>
      <c r="C21" s="53" t="s">
        <v>30</v>
      </c>
      <c r="D21" s="48">
        <v>1</v>
      </c>
      <c r="E21" s="52">
        <v>117</v>
      </c>
      <c r="F21" s="57">
        <v>45077</v>
      </c>
      <c r="L21" s="1"/>
      <c r="M21" s="1"/>
      <c r="N21" s="1"/>
      <c r="O21" s="1"/>
      <c r="P21" s="1"/>
      <c r="Q21" s="1"/>
      <c r="R21" s="1"/>
      <c r="S21" s="1"/>
    </row>
    <row r="22" spans="1:19" x14ac:dyDescent="0.3">
      <c r="A22" s="73"/>
      <c r="B22" s="73"/>
      <c r="C22" s="15" t="s">
        <v>52</v>
      </c>
      <c r="D22" s="12">
        <v>15</v>
      </c>
      <c r="E22" s="16">
        <v>357.6</v>
      </c>
      <c r="F22" s="58"/>
      <c r="I22" s="34"/>
      <c r="L22" s="1"/>
      <c r="M22" s="1"/>
      <c r="N22" s="1"/>
      <c r="O22" s="1"/>
      <c r="P22" s="1"/>
      <c r="Q22" s="1"/>
      <c r="R22" s="1"/>
      <c r="S22" s="1"/>
    </row>
    <row r="23" spans="1:19" x14ac:dyDescent="0.3">
      <c r="A23" s="73"/>
      <c r="B23" s="73"/>
      <c r="C23" s="15" t="s">
        <v>42</v>
      </c>
      <c r="D23" s="12">
        <v>10</v>
      </c>
      <c r="E23" s="16">
        <v>733.3</v>
      </c>
      <c r="F23" s="58"/>
      <c r="L23" s="1"/>
      <c r="M23" s="2"/>
      <c r="N23" s="4"/>
      <c r="O23" s="1"/>
      <c r="P23" s="1"/>
      <c r="Q23" s="1"/>
      <c r="R23" s="1"/>
      <c r="S23" s="1"/>
    </row>
    <row r="24" spans="1:19" x14ac:dyDescent="0.3">
      <c r="A24" s="73"/>
      <c r="B24" s="73"/>
      <c r="C24" s="15" t="s">
        <v>53</v>
      </c>
      <c r="D24" s="12">
        <v>10</v>
      </c>
      <c r="E24" s="16">
        <v>88.2</v>
      </c>
      <c r="F24" s="58"/>
      <c r="L24" s="1"/>
      <c r="M24" s="2"/>
      <c r="N24" s="5"/>
      <c r="O24" s="1"/>
      <c r="P24" s="1"/>
      <c r="Q24" s="1"/>
      <c r="R24" s="1"/>
      <c r="S24" s="1"/>
    </row>
    <row r="25" spans="1:19" x14ac:dyDescent="0.3">
      <c r="A25" s="73"/>
      <c r="B25" s="73"/>
      <c r="C25" s="15" t="s">
        <v>54</v>
      </c>
      <c r="D25" s="12">
        <v>96</v>
      </c>
      <c r="E25" s="16">
        <v>1240.32</v>
      </c>
      <c r="F25" s="58"/>
      <c r="L25" s="1"/>
      <c r="M25" s="1"/>
      <c r="N25" s="1"/>
      <c r="O25" s="1"/>
      <c r="P25" s="1"/>
      <c r="Q25" s="1"/>
      <c r="R25" s="1"/>
      <c r="S25" s="1"/>
    </row>
    <row r="26" spans="1:19" x14ac:dyDescent="0.3">
      <c r="A26" s="73"/>
      <c r="B26" s="73"/>
      <c r="C26" s="15" t="s">
        <v>55</v>
      </c>
      <c r="D26" s="12">
        <v>5</v>
      </c>
      <c r="E26" s="16">
        <v>20.8</v>
      </c>
      <c r="F26" s="58"/>
      <c r="L26" s="1"/>
      <c r="M26" s="2"/>
      <c r="N26" s="4"/>
      <c r="O26" s="1"/>
      <c r="P26" s="1"/>
      <c r="Q26" s="1"/>
      <c r="R26" s="1"/>
      <c r="S26" s="1"/>
    </row>
    <row r="27" spans="1:19" x14ac:dyDescent="0.3">
      <c r="A27" s="73"/>
      <c r="B27" s="73"/>
      <c r="C27" s="8" t="s">
        <v>28</v>
      </c>
      <c r="D27" s="12">
        <v>100</v>
      </c>
      <c r="E27" s="16">
        <v>410</v>
      </c>
      <c r="F27" s="58"/>
      <c r="L27" s="1"/>
      <c r="M27" s="1"/>
      <c r="N27" s="1"/>
      <c r="O27" s="1"/>
      <c r="P27" s="1"/>
      <c r="Q27" s="1"/>
      <c r="R27" s="1"/>
      <c r="S27" s="1"/>
    </row>
    <row r="28" spans="1:19" x14ac:dyDescent="0.3">
      <c r="A28" s="73"/>
      <c r="B28" s="73"/>
      <c r="C28" s="15" t="s">
        <v>31</v>
      </c>
      <c r="D28" s="12">
        <v>10</v>
      </c>
      <c r="E28" s="16">
        <v>52</v>
      </c>
      <c r="F28" s="58"/>
    </row>
    <row r="29" spans="1:19" x14ac:dyDescent="0.3">
      <c r="A29" s="73"/>
      <c r="B29" s="73"/>
      <c r="C29" s="15" t="s">
        <v>56</v>
      </c>
      <c r="D29" s="12">
        <v>400</v>
      </c>
      <c r="E29" s="16">
        <v>560</v>
      </c>
      <c r="F29" s="58"/>
    </row>
    <row r="30" spans="1:19" x14ac:dyDescent="0.3">
      <c r="A30" s="73"/>
      <c r="B30" s="73"/>
      <c r="C30" s="17" t="s">
        <v>57</v>
      </c>
      <c r="D30" s="18">
        <v>1</v>
      </c>
      <c r="E30" s="19">
        <v>0</v>
      </c>
      <c r="F30" s="59"/>
    </row>
    <row r="31" spans="1:19" x14ac:dyDescent="0.3">
      <c r="A31" s="7"/>
      <c r="B31" s="76" t="s">
        <v>22</v>
      </c>
      <c r="C31" s="75"/>
      <c r="D31" s="28"/>
      <c r="E31" s="24">
        <f>E29+E28+E27+E26+E25+E24+E23+E22+E21</f>
        <v>3579.22</v>
      </c>
      <c r="F31" s="7"/>
    </row>
    <row r="32" spans="1:19" x14ac:dyDescent="0.3">
      <c r="A32" s="72" t="s">
        <v>23</v>
      </c>
      <c r="B32" s="88" t="s">
        <v>66</v>
      </c>
      <c r="C32" s="21" t="s">
        <v>32</v>
      </c>
      <c r="D32" s="36">
        <v>22</v>
      </c>
      <c r="E32" s="37">
        <v>523.6</v>
      </c>
      <c r="F32" s="57">
        <v>45093</v>
      </c>
    </row>
    <row r="33" spans="1:11" x14ac:dyDescent="0.3">
      <c r="A33" s="73"/>
      <c r="B33" s="58"/>
      <c r="C33" s="21" t="s">
        <v>33</v>
      </c>
      <c r="D33" s="36">
        <v>22</v>
      </c>
      <c r="E33" s="37">
        <v>440</v>
      </c>
      <c r="F33" s="58"/>
    </row>
    <row r="34" spans="1:11" x14ac:dyDescent="0.3">
      <c r="A34" s="73"/>
      <c r="B34" s="58"/>
      <c r="C34" s="21" t="s">
        <v>34</v>
      </c>
      <c r="D34" s="36">
        <v>21</v>
      </c>
      <c r="E34" s="37">
        <v>178.5</v>
      </c>
      <c r="F34" s="58"/>
    </row>
    <row r="35" spans="1:11" x14ac:dyDescent="0.3">
      <c r="A35" s="73"/>
      <c r="B35" s="58"/>
      <c r="C35" s="21" t="s">
        <v>35</v>
      </c>
      <c r="D35" s="36">
        <v>35</v>
      </c>
      <c r="E35" s="37">
        <v>1081.1500000000001</v>
      </c>
      <c r="F35" s="58"/>
    </row>
    <row r="36" spans="1:11" x14ac:dyDescent="0.3">
      <c r="A36" s="73"/>
      <c r="B36" s="58"/>
      <c r="C36" s="21" t="s">
        <v>40</v>
      </c>
      <c r="D36" s="36">
        <v>2</v>
      </c>
      <c r="E36" s="37">
        <v>68</v>
      </c>
      <c r="F36" s="58"/>
      <c r="J36" s="20"/>
    </row>
    <row r="37" spans="1:11" x14ac:dyDescent="0.3">
      <c r="A37" s="73"/>
      <c r="B37" s="58"/>
      <c r="C37" s="21" t="s">
        <v>41</v>
      </c>
      <c r="D37" s="36">
        <v>1</v>
      </c>
      <c r="E37" s="37">
        <v>31</v>
      </c>
      <c r="F37" s="58"/>
    </row>
    <row r="38" spans="1:11" x14ac:dyDescent="0.3">
      <c r="A38" s="73"/>
      <c r="B38" s="58"/>
      <c r="C38" s="21" t="s">
        <v>36</v>
      </c>
      <c r="D38" s="36">
        <v>1</v>
      </c>
      <c r="E38" s="37">
        <v>47</v>
      </c>
      <c r="F38" s="58"/>
    </row>
    <row r="39" spans="1:11" x14ac:dyDescent="0.3">
      <c r="A39" s="73"/>
      <c r="B39" s="58"/>
      <c r="C39" s="21" t="s">
        <v>37</v>
      </c>
      <c r="D39" s="36">
        <v>4</v>
      </c>
      <c r="E39" s="37">
        <v>52.4</v>
      </c>
      <c r="F39" s="58"/>
    </row>
    <row r="40" spans="1:11" x14ac:dyDescent="0.3">
      <c r="A40" s="73"/>
      <c r="B40" s="58"/>
      <c r="C40" s="21" t="s">
        <v>38</v>
      </c>
      <c r="D40" s="36">
        <v>3</v>
      </c>
      <c r="E40" s="37">
        <v>176.7</v>
      </c>
      <c r="F40" s="58"/>
    </row>
    <row r="41" spans="1:11" x14ac:dyDescent="0.3">
      <c r="A41" s="73"/>
      <c r="B41" s="58"/>
      <c r="C41" s="21" t="s">
        <v>39</v>
      </c>
      <c r="D41" s="36">
        <v>8</v>
      </c>
      <c r="E41" s="37">
        <v>478.8</v>
      </c>
      <c r="F41" s="58"/>
    </row>
    <row r="42" spans="1:11" x14ac:dyDescent="0.3">
      <c r="A42" s="73"/>
      <c r="B42" s="59"/>
      <c r="C42" s="22" t="s">
        <v>42</v>
      </c>
      <c r="D42" s="36">
        <v>14</v>
      </c>
      <c r="E42" s="38">
        <v>483</v>
      </c>
      <c r="F42" s="59"/>
    </row>
    <row r="43" spans="1:11" s="1" customFormat="1" x14ac:dyDescent="0.3">
      <c r="A43" s="83" t="s">
        <v>5</v>
      </c>
      <c r="B43" s="83"/>
      <c r="C43" s="83"/>
      <c r="D43" s="29"/>
      <c r="E43" s="30">
        <f>E42+E41+E40+E39+E38+E37+E36+E35+E34+E33+E32</f>
        <v>3560.15</v>
      </c>
      <c r="F43" s="31"/>
      <c r="J43" s="34"/>
    </row>
    <row r="44" spans="1:11" s="1" customFormat="1" ht="14.25" customHeight="1" x14ac:dyDescent="0.3">
      <c r="A44" s="60" t="s">
        <v>10</v>
      </c>
      <c r="B44" s="60" t="s">
        <v>67</v>
      </c>
      <c r="C44" s="63" t="s">
        <v>58</v>
      </c>
      <c r="D44" s="66">
        <v>90</v>
      </c>
      <c r="E44" s="69">
        <v>70</v>
      </c>
      <c r="F44" s="57">
        <v>45072</v>
      </c>
    </row>
    <row r="45" spans="1:11" s="1" customFormat="1" ht="14.25" customHeight="1" x14ac:dyDescent="0.3">
      <c r="A45" s="61"/>
      <c r="B45" s="58"/>
      <c r="C45" s="64"/>
      <c r="D45" s="67"/>
      <c r="E45" s="70"/>
      <c r="F45" s="58"/>
    </row>
    <row r="46" spans="1:11" s="1" customFormat="1" ht="14.25" customHeight="1" x14ac:dyDescent="0.3">
      <c r="A46" s="61"/>
      <c r="B46" s="58"/>
      <c r="C46" s="64"/>
      <c r="D46" s="67"/>
      <c r="E46" s="70"/>
      <c r="F46" s="58"/>
    </row>
    <row r="47" spans="1:11" ht="15" customHeight="1" x14ac:dyDescent="0.3">
      <c r="A47" s="62"/>
      <c r="B47" s="59"/>
      <c r="C47" s="65"/>
      <c r="D47" s="68"/>
      <c r="E47" s="71"/>
      <c r="F47" s="59"/>
      <c r="G47" s="1"/>
      <c r="H47" s="1"/>
      <c r="I47" s="1"/>
      <c r="J47" s="20"/>
      <c r="K47" s="1"/>
    </row>
    <row r="48" spans="1:11" x14ac:dyDescent="0.3">
      <c r="A48" s="84" t="s">
        <v>11</v>
      </c>
      <c r="B48" s="85"/>
      <c r="C48" s="86"/>
      <c r="D48" s="28"/>
      <c r="E48" s="24">
        <f>D44*E44</f>
        <v>6300</v>
      </c>
      <c r="F48" s="32"/>
      <c r="G48" s="1"/>
      <c r="H48" s="1"/>
      <c r="I48" s="1"/>
      <c r="J48" s="20"/>
      <c r="K48" s="1"/>
    </row>
    <row r="49" spans="1:21" x14ac:dyDescent="0.3">
      <c r="A49" s="72" t="s">
        <v>7</v>
      </c>
      <c r="B49" s="79" t="s">
        <v>68</v>
      </c>
      <c r="C49" s="16" t="s">
        <v>58</v>
      </c>
      <c r="D49" s="12">
        <v>15</v>
      </c>
      <c r="E49" s="16">
        <v>567.9</v>
      </c>
      <c r="F49" s="57">
        <v>45077</v>
      </c>
      <c r="G49" s="1"/>
      <c r="H49" s="1"/>
      <c r="I49" s="1"/>
      <c r="J49" s="1"/>
      <c r="K49" s="1"/>
    </row>
    <row r="50" spans="1:21" x14ac:dyDescent="0.3">
      <c r="A50" s="73"/>
      <c r="B50" s="79"/>
      <c r="C50" s="16" t="s">
        <v>59</v>
      </c>
      <c r="D50" s="12">
        <v>53</v>
      </c>
      <c r="E50" s="16">
        <v>180.73</v>
      </c>
      <c r="F50" s="58"/>
      <c r="G50" s="1"/>
      <c r="H50" s="1"/>
      <c r="I50" s="1"/>
      <c r="J50" s="1"/>
      <c r="K50" s="1"/>
    </row>
    <row r="51" spans="1:21" x14ac:dyDescent="0.3">
      <c r="A51" s="73"/>
      <c r="B51" s="79"/>
      <c r="C51" s="16" t="s">
        <v>43</v>
      </c>
      <c r="D51" s="12">
        <v>250</v>
      </c>
      <c r="E51" s="16">
        <v>1025</v>
      </c>
      <c r="F51" s="58"/>
      <c r="G51" s="1"/>
      <c r="H51" s="1"/>
      <c r="I51" s="1"/>
      <c r="J51" s="1"/>
      <c r="K51" s="1"/>
      <c r="L51" s="1"/>
    </row>
    <row r="52" spans="1:21" x14ac:dyDescent="0.3">
      <c r="A52" s="73"/>
      <c r="B52" s="79"/>
      <c r="C52" s="16" t="s">
        <v>60</v>
      </c>
      <c r="D52" s="12">
        <v>750</v>
      </c>
      <c r="E52" s="16">
        <v>1537.5</v>
      </c>
      <c r="F52" s="59"/>
      <c r="G52" s="1"/>
      <c r="H52" s="1"/>
      <c r="I52" s="1"/>
      <c r="J52" s="1"/>
      <c r="K52" s="1"/>
      <c r="L52" s="1"/>
    </row>
    <row r="53" spans="1:21" x14ac:dyDescent="0.3">
      <c r="A53" s="33"/>
      <c r="B53" s="77" t="s">
        <v>14</v>
      </c>
      <c r="C53" s="78"/>
      <c r="D53" s="29"/>
      <c r="E53" s="30">
        <f>E49+E50+E51+E52</f>
        <v>3311.13</v>
      </c>
      <c r="F53" s="7"/>
      <c r="G53" s="1"/>
      <c r="H53" s="1"/>
      <c r="I53" s="1"/>
      <c r="J53" s="1"/>
      <c r="K53" s="1"/>
      <c r="L53" s="1"/>
    </row>
    <row r="54" spans="1:21" x14ac:dyDescent="0.3">
      <c r="A54" s="72" t="s">
        <v>8</v>
      </c>
      <c r="B54" s="79" t="s">
        <v>69</v>
      </c>
      <c r="C54" s="16" t="s">
        <v>42</v>
      </c>
      <c r="D54" s="12">
        <v>22</v>
      </c>
      <c r="E54" s="16">
        <v>2492.6</v>
      </c>
      <c r="F54" s="57">
        <v>45078</v>
      </c>
      <c r="G54" s="1"/>
      <c r="H54" s="1"/>
      <c r="I54" s="1"/>
      <c r="J54" s="1"/>
      <c r="K54" s="1"/>
    </row>
    <row r="55" spans="1:21" x14ac:dyDescent="0.3">
      <c r="A55" s="73"/>
      <c r="B55" s="79"/>
      <c r="C55" s="16" t="s">
        <v>60</v>
      </c>
      <c r="D55" s="12">
        <v>1200</v>
      </c>
      <c r="E55" s="16">
        <v>1680</v>
      </c>
      <c r="F55" s="58"/>
      <c r="G55" s="1"/>
      <c r="H55" s="1"/>
      <c r="I55" s="1"/>
      <c r="J55" s="1"/>
      <c r="K55" s="1"/>
    </row>
    <row r="56" spans="1:21" x14ac:dyDescent="0.3">
      <c r="A56" s="73"/>
      <c r="B56" s="79"/>
      <c r="C56" s="16" t="s">
        <v>61</v>
      </c>
      <c r="D56" s="12">
        <v>2000</v>
      </c>
      <c r="E56" s="16">
        <v>800</v>
      </c>
      <c r="F56" s="5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3">
      <c r="A57" s="73"/>
      <c r="B57" s="79"/>
      <c r="C57" s="52" t="s">
        <v>62</v>
      </c>
      <c r="D57" s="48">
        <v>24</v>
      </c>
      <c r="E57" s="52">
        <v>156</v>
      </c>
      <c r="F57" s="5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3">
      <c r="A58" s="7"/>
      <c r="B58" s="74" t="s">
        <v>9</v>
      </c>
      <c r="C58" s="75"/>
      <c r="D58" s="7"/>
      <c r="E58" s="24">
        <f>E57+E56+E55+E54</f>
        <v>5128.6000000000004</v>
      </c>
      <c r="F58" s="32"/>
      <c r="G58" s="1"/>
      <c r="H58" s="1"/>
      <c r="I58" s="1"/>
      <c r="J58" s="1"/>
      <c r="K58" s="1"/>
      <c r="L58" s="1"/>
      <c r="M58" s="20"/>
      <c r="N58" s="1"/>
      <c r="O58" s="1"/>
      <c r="P58" s="1"/>
      <c r="Q58" s="1"/>
      <c r="R58" s="1"/>
      <c r="S58" s="1"/>
      <c r="T58" s="1"/>
      <c r="U58" s="1"/>
    </row>
    <row r="59" spans="1:21" x14ac:dyDescent="0.3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3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1" x14ac:dyDescent="0.4">
      <c r="B61" s="6" t="s">
        <v>26</v>
      </c>
      <c r="C61" s="35">
        <f>D57+D56+D55+D54+D52+D51+D50+D49+D44+D42+D41+D40+D39+D38+D37+D36+D35+D34+D33+D32+D30+D29+D28+D27+D26+D25+D24+D23+D22+D21+D19+D18+D17+D16+D15+D14+D13+D12+D11+D9+D8+D7+D6</f>
        <v>11882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1" x14ac:dyDescent="0.4">
      <c r="B62" s="6" t="s">
        <v>27</v>
      </c>
      <c r="C62" s="56">
        <f>E10+E20+E31+E43+E48+E53+E58</f>
        <v>64789.120000000003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s="1" customFormat="1" ht="21" x14ac:dyDescent="0.4">
      <c r="B63" s="6"/>
    </row>
    <row r="64" spans="1:21" ht="21" x14ac:dyDescent="0.3">
      <c r="B64" s="40" t="s">
        <v>70</v>
      </c>
      <c r="C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21" x14ac:dyDescent="0.3">
      <c r="B65" s="44" t="s">
        <v>71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21" x14ac:dyDescent="0.3">
      <c r="B66" s="45" t="s">
        <v>72</v>
      </c>
    </row>
    <row r="67" spans="2:21" ht="21" x14ac:dyDescent="0.3">
      <c r="B67" s="46" t="s">
        <v>73</v>
      </c>
    </row>
  </sheetData>
  <mergeCells count="38">
    <mergeCell ref="F6:F9"/>
    <mergeCell ref="F11:F19"/>
    <mergeCell ref="F21:F30"/>
    <mergeCell ref="B32:B42"/>
    <mergeCell ref="F32:F42"/>
    <mergeCell ref="B20:C20"/>
    <mergeCell ref="B10:C10"/>
    <mergeCell ref="A6:A9"/>
    <mergeCell ref="A11:A19"/>
    <mergeCell ref="A21:A30"/>
    <mergeCell ref="A32:A42"/>
    <mergeCell ref="A49:A52"/>
    <mergeCell ref="A43:C43"/>
    <mergeCell ref="A48:C48"/>
    <mergeCell ref="B6:B9"/>
    <mergeCell ref="B11:B19"/>
    <mergeCell ref="B21:B30"/>
    <mergeCell ref="A3:F3"/>
    <mergeCell ref="A4:A5"/>
    <mergeCell ref="B4:B5"/>
    <mergeCell ref="C4:C5"/>
    <mergeCell ref="D4:D5"/>
    <mergeCell ref="E4:E5"/>
    <mergeCell ref="F4:F5"/>
    <mergeCell ref="B58:C58"/>
    <mergeCell ref="B31:C31"/>
    <mergeCell ref="B53:C53"/>
    <mergeCell ref="B49:B52"/>
    <mergeCell ref="B54:B57"/>
    <mergeCell ref="F49:F52"/>
    <mergeCell ref="F54:F57"/>
    <mergeCell ref="A44:A47"/>
    <mergeCell ref="B44:B47"/>
    <mergeCell ref="C44:C47"/>
    <mergeCell ref="D44:D47"/>
    <mergeCell ref="E44:E47"/>
    <mergeCell ref="F44:F47"/>
    <mergeCell ref="A54:A57"/>
  </mergeCells>
  <pageMargins left="0.7" right="0.7" top="0.75" bottom="0.75" header="0.3" footer="0.3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7CE013E0CED94FA0EE000FBE2A97E2" ma:contentTypeVersion="0" ma:contentTypeDescription="Create a new document." ma:contentTypeScope="" ma:versionID="e9935e22c94a5c3a137a3d0de1fc3be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6811AF-F4D0-4187-8497-EF74856014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CECFAB-770C-4107-B559-FFEFB85C187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F239E47-C621-4B37-8BDE-3A7D1706E2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 generale</vt:lpstr>
      <vt:lpstr>Dettaglio siti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 Gianluca</dc:creator>
  <cp:keywords/>
  <dc:description/>
  <cp:lastModifiedBy>Gaeta Giorgia</cp:lastModifiedBy>
  <cp:revision/>
  <dcterms:created xsi:type="dcterms:W3CDTF">2020-04-23T10:08:41Z</dcterms:created>
  <dcterms:modified xsi:type="dcterms:W3CDTF">2023-07-06T06:54:05Z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0x010100DF7CE013E0CED94FA0EE000FBE2A97E2</vt:lpwstr>
  </property>
  <property fmtid="{D5CDD505-2E9C-101B-9397-08002B2CF9AE}" pid="3" name="MSIP_Label_198124df-03f0-4cdf-b399-aaf54953b75a_Enabled">
    <vt:lpwstr>true</vt:lpwstr>
  </property>
  <property fmtid="{D5CDD505-2E9C-101B-9397-08002B2CF9AE}" pid="4" name="MSIP_Label_198124df-03f0-4cdf-b399-aaf54953b75a_SetDate">
    <vt:lpwstr>2023-06-22T08:43:32Z</vt:lpwstr>
  </property>
  <property fmtid="{D5CDD505-2E9C-101B-9397-08002B2CF9AE}" pid="5" name="MSIP_Label_198124df-03f0-4cdf-b399-aaf54953b75a_Method">
    <vt:lpwstr>Standard</vt:lpwstr>
  </property>
  <property fmtid="{D5CDD505-2E9C-101B-9397-08002B2CF9AE}" pid="6" name="MSIP_Label_198124df-03f0-4cdf-b399-aaf54953b75a_Name">
    <vt:lpwstr>Etichetta Digitale_0</vt:lpwstr>
  </property>
  <property fmtid="{D5CDD505-2E9C-101B-9397-08002B2CF9AE}" pid="7" name="MSIP_Label_198124df-03f0-4cdf-b399-aaf54953b75a_SiteId">
    <vt:lpwstr>9daa3517-cb58-496c-b5b4-f9ac2a30048b</vt:lpwstr>
  </property>
  <property fmtid="{D5CDD505-2E9C-101B-9397-08002B2CF9AE}" pid="8" name="MSIP_Label_198124df-03f0-4cdf-b399-aaf54953b75a_ActionId">
    <vt:lpwstr>e8610d46-af10-4c8c-a76a-80eb0d0b58f6</vt:lpwstr>
  </property>
  <property fmtid="{D5CDD505-2E9C-101B-9397-08002B2CF9AE}" pid="9" name="MSIP_Label_198124df-03f0-4cdf-b399-aaf54953b75a_ContentBits">
    <vt:lpwstr>0</vt:lpwstr>
  </property>
</Properties>
</file>